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ocuments/ФД/26/Бетон договора/"/>
    </mc:Choice>
  </mc:AlternateContent>
  <xr:revisionPtr revIDLastSave="0" documentId="13_ncr:1_{D65EDD84-F4A1-6545-A6C8-2C17101E82D2}" xr6:coauthVersionLast="47" xr6:coauthVersionMax="47" xr10:uidLastSave="{00000000-0000-0000-0000-000000000000}"/>
  <bookViews>
    <workbookView xWindow="100" yWindow="1080" windowWidth="33600" windowHeight="18820" xr2:uid="{D0453BA8-9100-4644-97D2-AC37A02C222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8" i="1" l="1"/>
  <c r="G88" i="1"/>
  <c r="E88" i="1"/>
  <c r="C88" i="1"/>
  <c r="I87" i="1"/>
  <c r="G87" i="1"/>
  <c r="E87" i="1"/>
  <c r="C87" i="1"/>
  <c r="I86" i="1"/>
  <c r="G86" i="1"/>
  <c r="E86" i="1"/>
  <c r="C86" i="1"/>
  <c r="I85" i="1"/>
  <c r="G85" i="1"/>
  <c r="E85" i="1"/>
  <c r="C85" i="1"/>
  <c r="B83" i="1"/>
</calcChain>
</file>

<file path=xl/sharedStrings.xml><?xml version="1.0" encoding="utf-8"?>
<sst xmlns="http://schemas.openxmlformats.org/spreadsheetml/2006/main" count="235" uniqueCount="77">
  <si>
    <t>ТОВ "Бетонний завод "Югора"</t>
  </si>
  <si>
    <t xml:space="preserve">        Адреса заводу: Київська область, Васильківський район, с.Крячки, вул.Кривова, 40. </t>
  </si>
  <si>
    <t>Тел.: 067-309-09-09</t>
  </si>
  <si>
    <t>З 23.3.2026</t>
  </si>
  <si>
    <t>ПРАЙС на товарні бетони - літні</t>
  </si>
  <si>
    <t>Найменування продукції</t>
  </si>
  <si>
    <t>Одиниці виміру</t>
  </si>
  <si>
    <t>Ціна грн. з ПДВ за 1м3</t>
  </si>
  <si>
    <t>Бетон Р1 (осадка конуса 1-4)</t>
  </si>
  <si>
    <t>Бетон Р3 (осадка конуса 10-15)</t>
  </si>
  <si>
    <t>В7,5 F50 (М100)</t>
  </si>
  <si>
    <r>
      <t>м</t>
    </r>
    <r>
      <rPr>
        <vertAlign val="superscript"/>
        <sz val="12"/>
        <rFont val="Arial Cyr"/>
        <charset val="204"/>
      </rPr>
      <t>3</t>
    </r>
  </si>
  <si>
    <t>В12,5 F50 (М150)</t>
  </si>
  <si>
    <t>В10 F50 (М150)</t>
  </si>
  <si>
    <r>
      <t>м</t>
    </r>
    <r>
      <rPr>
        <vertAlign val="superscript"/>
        <sz val="12"/>
        <rFont val="Arial Cyr"/>
        <charset val="204"/>
      </rPr>
      <t>4</t>
    </r>
    <r>
      <rPr>
        <sz val="11"/>
        <color indexed="8"/>
        <rFont val="Calibri"/>
        <family val="2"/>
        <charset val="204"/>
      </rPr>
      <t/>
    </r>
  </si>
  <si>
    <t>В15 F75 (М200)</t>
  </si>
  <si>
    <t>В20 F100 (М250)</t>
  </si>
  <si>
    <t>В25 F200 W6 (М350)</t>
  </si>
  <si>
    <t>В30 F200 W6 (М400)</t>
  </si>
  <si>
    <r>
      <t xml:space="preserve">Бетон Р2 </t>
    </r>
    <r>
      <rPr>
        <u/>
        <sz val="9"/>
        <rFont val="Arial Cyr"/>
        <charset val="204"/>
      </rPr>
      <t>(осадка конуса 5-9 см)</t>
    </r>
  </si>
  <si>
    <t>В30 F200 W6(М400)</t>
  </si>
  <si>
    <r>
      <t>Бетон Р4</t>
    </r>
    <r>
      <rPr>
        <u/>
        <sz val="12"/>
        <rFont val="Arial Cyr"/>
        <charset val="204"/>
      </rPr>
      <t xml:space="preserve"> (осадка конуса 16-20 см)</t>
    </r>
  </si>
  <si>
    <t xml:space="preserve">Бетон дрібнозернистий Р3 </t>
  </si>
  <si>
    <t>Бетон дрібнозернистий Р4</t>
  </si>
  <si>
    <t>Спецбетон Р3  (осадка конуса 10-15 см)</t>
  </si>
  <si>
    <t>В25 F200 W8 (М350)</t>
  </si>
  <si>
    <t>В30 F200 W8(М400)</t>
  </si>
  <si>
    <t>Спецбетон Р4 (осадка конуса 16-20 см)</t>
  </si>
  <si>
    <t>В35 F200 W10(М450)</t>
  </si>
  <si>
    <t>В40 F200 W10(М500)</t>
  </si>
  <si>
    <t>Спецбетон Р5 (осадка конуса 21-25 см)</t>
  </si>
  <si>
    <t>В20 F200 W6 (М250)</t>
  </si>
  <si>
    <t>В45 F200 W10(М600)</t>
  </si>
  <si>
    <t>Бетон для підлог,топінг Р4(осадка конуса 16-20 см)</t>
  </si>
  <si>
    <t>В25 F200 W6 -Т (М350)</t>
  </si>
  <si>
    <t>В35 F200 W8(М450)</t>
  </si>
  <si>
    <t>В30 F200 W6 -Т (М400)</t>
  </si>
  <si>
    <t>В40 F200 W8(М500)</t>
  </si>
  <si>
    <t xml:space="preserve">                              </t>
  </si>
  <si>
    <t>Розчин кладочний цементний Р8</t>
  </si>
  <si>
    <t>Розчин жорсткий (гарцовка)</t>
  </si>
  <si>
    <t>РК М50</t>
  </si>
  <si>
    <r>
      <t>м</t>
    </r>
    <r>
      <rPr>
        <vertAlign val="superscript"/>
        <sz val="11"/>
        <rFont val="Arial Cyr"/>
        <charset val="204"/>
      </rPr>
      <t>3</t>
    </r>
  </si>
  <si>
    <t>РЦГ М50 Ж-1</t>
  </si>
  <si>
    <t>РК М75</t>
  </si>
  <si>
    <t>РЦГ М75 Ж-1</t>
  </si>
  <si>
    <t>РК М100</t>
  </si>
  <si>
    <t>РЦГ М100 Ж-1</t>
  </si>
  <si>
    <t>РК М150</t>
  </si>
  <si>
    <t>РЦГ М150 Ж-1</t>
  </si>
  <si>
    <t>РК М200</t>
  </si>
  <si>
    <t>РЦГ М200 Ж-1</t>
  </si>
  <si>
    <t>Розчин кладочний цементний Р12</t>
  </si>
  <si>
    <t xml:space="preserve">Вартість перевезення 1 м3 бетонних сумішей автобетонозмішувачами на відстань*:  </t>
  </si>
  <si>
    <t>км</t>
  </si>
  <si>
    <t>грн</t>
  </si>
  <si>
    <t>РЦГ М300 Ж-1</t>
  </si>
  <si>
    <r>
      <t>м</t>
    </r>
    <r>
      <rPr>
        <vertAlign val="superscript"/>
        <sz val="11"/>
        <rFont val="Arial Cyr"/>
        <charset val="204"/>
      </rPr>
      <t>4</t>
    </r>
    <r>
      <rPr>
        <sz val="12"/>
        <color indexed="8"/>
        <rFont val="Calibri"/>
        <family val="2"/>
      </rPr>
      <t/>
    </r>
  </si>
  <si>
    <t>з 23.3.26р</t>
  </si>
  <si>
    <t>ЗІЛ до 3,5м3, до 8т</t>
  </si>
  <si>
    <t>1-5</t>
  </si>
  <si>
    <t>21-25</t>
  </si>
  <si>
    <t>41-45</t>
  </si>
  <si>
    <t>61-65</t>
  </si>
  <si>
    <t>6-10</t>
  </si>
  <si>
    <t>26-30</t>
  </si>
  <si>
    <t>46-50</t>
  </si>
  <si>
    <t>66-70</t>
  </si>
  <si>
    <t>11-15</t>
  </si>
  <si>
    <t>31-35</t>
  </si>
  <si>
    <t>51-55</t>
  </si>
  <si>
    <t>71-75</t>
  </si>
  <si>
    <t>16-20</t>
  </si>
  <si>
    <t>36-40</t>
  </si>
  <si>
    <t>56-60</t>
  </si>
  <si>
    <t>76-80</t>
  </si>
  <si>
    <t>DAF до 10м3, до 24т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</si>
</sst>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грн.-422]"/>
  </numFmts>
  <fonts count="32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Arial Cyr"/>
      <charset val="204"/>
    </font>
    <font>
      <sz val="12"/>
      <color rgb="FF000000"/>
      <name val="Calibri"/>
      <family val="2"/>
      <charset val="204"/>
      <scheme val="minor"/>
    </font>
    <font>
      <b/>
      <u/>
      <sz val="10"/>
      <name val="Arial Cyr"/>
      <charset val="204"/>
    </font>
    <font>
      <b/>
      <u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rgb="FF000000"/>
      <name val="Calibri"/>
      <family val="2"/>
      <scheme val="minor"/>
    </font>
    <font>
      <sz val="11"/>
      <name val="Arial Cyr"/>
      <charset val="204"/>
    </font>
    <font>
      <sz val="12"/>
      <name val="Arial Cyr"/>
      <charset val="204"/>
    </font>
    <font>
      <sz val="10"/>
      <name val="Arial Cyr"/>
    </font>
    <font>
      <sz val="12"/>
      <color indexed="8"/>
      <name val="Calibri"/>
      <family val="2"/>
      <charset val="204"/>
    </font>
    <font>
      <vertAlign val="superscript"/>
      <sz val="12"/>
      <name val="Arial Cyr"/>
      <charset val="204"/>
    </font>
    <font>
      <b/>
      <sz val="9"/>
      <color rgb="FF3B413A"/>
      <name val="Arial"/>
      <family val="2"/>
    </font>
    <font>
      <sz val="11"/>
      <color indexed="8"/>
      <name val="Calibri"/>
      <family val="2"/>
      <charset val="204"/>
    </font>
    <font>
      <b/>
      <u/>
      <sz val="11"/>
      <name val="Arial Cyr"/>
      <charset val="204"/>
    </font>
    <font>
      <u/>
      <sz val="9"/>
      <name val="Arial Cyr"/>
      <charset val="204"/>
    </font>
    <font>
      <u/>
      <sz val="12"/>
      <name val="Arial Cyr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name val="Arial Cyr"/>
      <charset val="204"/>
    </font>
    <font>
      <u/>
      <sz val="14"/>
      <color rgb="FF000000"/>
      <name val="Calibri"/>
      <family val="2"/>
      <charset val="204"/>
      <scheme val="minor"/>
    </font>
    <font>
      <vertAlign val="superscript"/>
      <sz val="11"/>
      <name val="Arial Cyr"/>
      <charset val="204"/>
    </font>
    <font>
      <sz val="10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0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Calibri"/>
      <family val="2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14" fontId="1" fillId="0" borderId="0" xfId="0" applyNumberFormat="1" applyFont="1"/>
    <xf numFmtId="14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0" fillId="0" borderId="3" xfId="0" applyBorder="1"/>
    <xf numFmtId="0" fontId="11" fillId="0" borderId="0" xfId="0" applyFont="1" applyAlignment="1">
      <alignment horizontal="right" wrapText="1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164" fontId="12" fillId="0" borderId="10" xfId="0" applyNumberFormat="1" applyFont="1" applyBorder="1"/>
    <xf numFmtId="164" fontId="12" fillId="0" borderId="6" xfId="0" applyNumberFormat="1" applyFont="1" applyBorder="1"/>
    <xf numFmtId="164" fontId="12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6" fillId="0" borderId="14" xfId="0" applyFont="1" applyBorder="1" applyAlignment="1">
      <alignment horizontal="left"/>
    </xf>
    <xf numFmtId="0" fontId="16" fillId="0" borderId="16" xfId="0" applyFont="1" applyBorder="1" applyAlignment="1">
      <alignment horizontal="center"/>
    </xf>
    <xf numFmtId="164" fontId="12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12" fillId="0" borderId="7" xfId="0" applyNumberFormat="1" applyFont="1" applyBorder="1"/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19" fillId="0" borderId="0" xfId="0" applyFont="1"/>
    <xf numFmtId="0" fontId="20" fillId="0" borderId="0" xfId="0" applyFont="1" applyAlignment="1">
      <alignment horizontal="right"/>
    </xf>
    <xf numFmtId="2" fontId="21" fillId="0" borderId="0" xfId="0" applyNumberFormat="1" applyFont="1"/>
    <xf numFmtId="0" fontId="22" fillId="0" borderId="0" xfId="0" applyFont="1" applyAlignment="1">
      <alignment horizontal="right"/>
    </xf>
    <xf numFmtId="2" fontId="1" fillId="0" borderId="0" xfId="0" applyNumberFormat="1" applyFont="1"/>
    <xf numFmtId="0" fontId="16" fillId="0" borderId="1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right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9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24" fillId="0" borderId="0" xfId="0" applyFont="1"/>
    <xf numFmtId="0" fontId="25" fillId="0" borderId="0" xfId="1" applyAlignment="1" applyProtection="1">
      <alignment horizontal="left"/>
    </xf>
    <xf numFmtId="0" fontId="26" fillId="0" borderId="0" xfId="0" applyFont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27" fillId="0" borderId="22" xfId="0" applyFont="1" applyBorder="1" applyAlignment="1">
      <alignment horizontal="right"/>
    </xf>
    <xf numFmtId="0" fontId="7" fillId="0" borderId="23" xfId="0" applyFont="1" applyBorder="1" applyAlignment="1">
      <alignment horizontal="center"/>
    </xf>
    <xf numFmtId="0" fontId="24" fillId="2" borderId="24" xfId="0" applyFont="1" applyFill="1" applyBorder="1" applyAlignment="1">
      <alignment horizontal="center"/>
    </xf>
    <xf numFmtId="164" fontId="24" fillId="0" borderId="9" xfId="0" applyNumberFormat="1" applyFont="1" applyBorder="1" applyAlignment="1">
      <alignment horizontal="center"/>
    </xf>
    <xf numFmtId="0" fontId="24" fillId="2" borderId="9" xfId="0" applyFont="1" applyFill="1" applyBorder="1" applyAlignment="1">
      <alignment horizontal="center"/>
    </xf>
    <xf numFmtId="164" fontId="24" fillId="0" borderId="25" xfId="0" applyNumberFormat="1" applyFont="1" applyBorder="1" applyAlignment="1">
      <alignment horizontal="center"/>
    </xf>
    <xf numFmtId="0" fontId="24" fillId="2" borderId="26" xfId="0" applyFont="1" applyFill="1" applyBorder="1" applyAlignment="1">
      <alignment horizontal="center"/>
    </xf>
    <xf numFmtId="164" fontId="24" fillId="0" borderId="27" xfId="0" applyNumberFormat="1" applyFont="1" applyBorder="1" applyAlignment="1">
      <alignment horizontal="center"/>
    </xf>
    <xf numFmtId="0" fontId="24" fillId="2" borderId="27" xfId="0" applyFont="1" applyFill="1" applyBorder="1" applyAlignment="1">
      <alignment horizontal="center"/>
    </xf>
    <xf numFmtId="164" fontId="24" fillId="0" borderId="28" xfId="0" applyNumberFormat="1" applyFont="1" applyBorder="1" applyAlignment="1">
      <alignment horizontal="center"/>
    </xf>
    <xf numFmtId="0" fontId="0" fillId="0" borderId="29" xfId="0" applyBorder="1"/>
    <xf numFmtId="0" fontId="29" fillId="0" borderId="30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0" fillId="0" borderId="30" xfId="0" applyFont="1" applyBorder="1"/>
    <xf numFmtId="0" fontId="31" fillId="0" borderId="30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7" fillId="2" borderId="33" xfId="0" applyFont="1" applyFill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0" fillId="0" borderId="36" xfId="0" applyBorder="1"/>
    <xf numFmtId="49" fontId="24" fillId="2" borderId="37" xfId="0" applyNumberFormat="1" applyFont="1" applyFill="1" applyBorder="1" applyAlignment="1">
      <alignment horizontal="center"/>
    </xf>
    <xf numFmtId="49" fontId="24" fillId="2" borderId="9" xfId="0" applyNumberFormat="1" applyFont="1" applyFill="1" applyBorder="1" applyAlignment="1">
      <alignment horizontal="center"/>
    </xf>
    <xf numFmtId="164" fontId="24" fillId="0" borderId="38" xfId="0" applyNumberFormat="1" applyFont="1" applyBorder="1" applyAlignment="1">
      <alignment horizontal="center"/>
    </xf>
    <xf numFmtId="49" fontId="24" fillId="2" borderId="39" xfId="0" applyNumberFormat="1" applyFont="1" applyFill="1" applyBorder="1" applyAlignment="1">
      <alignment horizontal="center"/>
    </xf>
    <xf numFmtId="164" fontId="24" fillId="0" borderId="40" xfId="0" applyNumberFormat="1" applyFont="1" applyBorder="1" applyAlignment="1">
      <alignment horizontal="center"/>
    </xf>
    <xf numFmtId="49" fontId="24" fillId="2" borderId="40" xfId="0" applyNumberFormat="1" applyFont="1" applyFill="1" applyBorder="1" applyAlignment="1">
      <alignment horizontal="center"/>
    </xf>
    <xf numFmtId="164" fontId="24" fillId="0" borderId="41" xfId="0" applyNumberFormat="1" applyFont="1" applyBorder="1" applyAlignment="1">
      <alignment horizontal="center"/>
    </xf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9912-802D-0A48-B9D8-A30ABFCFE819}">
  <dimension ref="A1:N90"/>
  <sheetViews>
    <sheetView tabSelected="1" topLeftCell="A2" workbookViewId="0">
      <selection activeCell="F10" sqref="F10:F23"/>
    </sheetView>
  </sheetViews>
  <sheetFormatPr baseColWidth="10" defaultRowHeight="16"/>
  <cols>
    <col min="1" max="1" width="8.83203125" customWidth="1"/>
    <col min="3" max="3" width="9.1640625" customWidth="1"/>
    <col min="4" max="4" width="10" customWidth="1"/>
    <col min="6" max="6" width="10" customWidth="1"/>
    <col min="7" max="9" width="9.83203125" customWidth="1"/>
    <col min="11" max="11" width="9.6640625" customWidth="1"/>
    <col min="12" max="13" width="9.83203125" customWidth="1"/>
    <col min="14" max="14" width="9.5" customWidth="1"/>
  </cols>
  <sheetData>
    <row r="1" spans="1:14">
      <c r="B1" s="1"/>
      <c r="C1" s="2" t="s">
        <v>0</v>
      </c>
      <c r="D1" s="2"/>
      <c r="E1" s="2"/>
      <c r="F1" s="2"/>
      <c r="G1" s="2"/>
      <c r="H1" s="2"/>
      <c r="I1" s="2"/>
      <c r="J1" s="3"/>
      <c r="K1" s="3"/>
      <c r="L1" s="3"/>
      <c r="M1" s="3"/>
      <c r="N1" s="3"/>
    </row>
    <row r="2" spans="1:14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B3" s="1"/>
      <c r="C3" s="5"/>
      <c r="D3" s="4" t="s">
        <v>2</v>
      </c>
      <c r="E3" s="4"/>
      <c r="F3" s="4"/>
      <c r="G3" s="4"/>
      <c r="H3" s="4"/>
      <c r="I3" s="4"/>
      <c r="J3" s="3"/>
      <c r="K3" s="3"/>
      <c r="L3" s="3"/>
      <c r="M3" s="3"/>
      <c r="N3" s="3"/>
    </row>
    <row r="4" spans="1:14">
      <c r="B4" s="6"/>
      <c r="C4" s="1"/>
      <c r="D4" s="1"/>
      <c r="E4" s="1"/>
      <c r="F4" s="1"/>
      <c r="G4" s="1"/>
      <c r="H4" s="7" t="s">
        <v>3</v>
      </c>
      <c r="I4" s="1"/>
      <c r="J4" s="1"/>
      <c r="K4" s="1"/>
      <c r="L4" s="1"/>
      <c r="M4" s="1"/>
      <c r="N4" s="1"/>
    </row>
    <row r="5" spans="1:14" ht="17" thickBot="1">
      <c r="E5" s="8" t="s">
        <v>4</v>
      </c>
      <c r="F5" s="8"/>
      <c r="G5" s="8"/>
      <c r="H5" s="8"/>
      <c r="I5" s="8"/>
    </row>
    <row r="6" spans="1:14" ht="17" customHeight="1" thickTop="1">
      <c r="B6" s="110" t="s">
        <v>5</v>
      </c>
      <c r="C6" s="98"/>
      <c r="D6" s="98" t="s">
        <v>6</v>
      </c>
      <c r="E6" s="98" t="s">
        <v>7</v>
      </c>
      <c r="F6" s="9"/>
      <c r="G6" s="110" t="s">
        <v>5</v>
      </c>
      <c r="H6" s="98"/>
      <c r="I6" s="98" t="s">
        <v>6</v>
      </c>
      <c r="J6" s="100" t="s">
        <v>7</v>
      </c>
      <c r="K6" s="9"/>
      <c r="L6" s="9"/>
      <c r="M6" s="9"/>
      <c r="N6" s="9"/>
    </row>
    <row r="7" spans="1:14" ht="17" thickBot="1">
      <c r="B7" s="111"/>
      <c r="C7" s="99"/>
      <c r="D7" s="99"/>
      <c r="E7" s="99"/>
      <c r="F7" s="10"/>
      <c r="G7" s="111"/>
      <c r="H7" s="99"/>
      <c r="I7" s="99"/>
      <c r="J7" s="101"/>
      <c r="K7" s="9"/>
      <c r="L7" s="9"/>
      <c r="M7" s="9"/>
      <c r="N7" s="9"/>
    </row>
    <row r="8" spans="1:14" ht="17" thickTop="1">
      <c r="B8" s="11" t="s">
        <v>8</v>
      </c>
      <c r="C8" s="12"/>
      <c r="D8" s="13"/>
      <c r="E8" s="14"/>
      <c r="F8" s="15"/>
      <c r="G8" s="16" t="s">
        <v>9</v>
      </c>
      <c r="H8" s="17"/>
      <c r="I8" s="18"/>
      <c r="J8" s="19"/>
    </row>
    <row r="9" spans="1:14" ht="18">
      <c r="A9" s="20"/>
      <c r="B9" s="102" t="s">
        <v>10</v>
      </c>
      <c r="C9" s="103"/>
      <c r="D9" s="23" t="s">
        <v>11</v>
      </c>
      <c r="E9" s="24">
        <v>3574.0603296000004</v>
      </c>
      <c r="F9" s="25"/>
      <c r="G9" s="102" t="s">
        <v>10</v>
      </c>
      <c r="H9" s="103"/>
      <c r="I9" s="23" t="s">
        <v>11</v>
      </c>
      <c r="J9" s="24">
        <v>3770.1733824000007</v>
      </c>
      <c r="K9" s="26"/>
      <c r="L9" s="26"/>
      <c r="M9" s="26"/>
      <c r="N9" s="26"/>
    </row>
    <row r="10" spans="1:14" ht="18">
      <c r="A10" s="27"/>
      <c r="B10" s="102" t="s">
        <v>12</v>
      </c>
      <c r="C10" s="103"/>
      <c r="D10" s="23" t="s">
        <v>11</v>
      </c>
      <c r="E10" s="24">
        <v>3730.1503104000003</v>
      </c>
      <c r="F10" s="20"/>
      <c r="G10" s="102" t="s">
        <v>13</v>
      </c>
      <c r="H10" s="103"/>
      <c r="I10" s="23" t="s">
        <v>14</v>
      </c>
      <c r="J10" s="24">
        <v>3896.9131104000003</v>
      </c>
      <c r="K10" s="26"/>
      <c r="L10" s="26"/>
      <c r="M10" s="26"/>
      <c r="N10" s="26"/>
    </row>
    <row r="11" spans="1:14" ht="18">
      <c r="A11" s="27"/>
      <c r="B11" s="102" t="s">
        <v>15</v>
      </c>
      <c r="C11" s="103"/>
      <c r="D11" s="23" t="s">
        <v>11</v>
      </c>
      <c r="E11" s="24">
        <v>3794.1872256000001</v>
      </c>
      <c r="F11" s="28"/>
      <c r="G11" s="102" t="s">
        <v>12</v>
      </c>
      <c r="H11" s="103"/>
      <c r="I11" s="23" t="s">
        <v>11</v>
      </c>
      <c r="J11" s="24">
        <v>4002.3072000000002</v>
      </c>
      <c r="K11" s="26"/>
      <c r="L11" s="26"/>
      <c r="M11" s="26"/>
      <c r="N11" s="26"/>
    </row>
    <row r="12" spans="1:14" ht="18">
      <c r="A12" s="27"/>
      <c r="B12" s="102" t="s">
        <v>16</v>
      </c>
      <c r="C12" s="103"/>
      <c r="D12" s="23" t="s">
        <v>11</v>
      </c>
      <c r="E12" s="24">
        <v>4002.3072000000002</v>
      </c>
      <c r="F12" s="28"/>
      <c r="G12" s="102" t="s">
        <v>15</v>
      </c>
      <c r="H12" s="103"/>
      <c r="I12" s="23" t="s">
        <v>11</v>
      </c>
      <c r="J12" s="24">
        <v>4074.3487296000003</v>
      </c>
      <c r="K12" s="26"/>
      <c r="L12" s="26"/>
      <c r="M12" s="26"/>
      <c r="N12" s="26"/>
    </row>
    <row r="13" spans="1:14" ht="18">
      <c r="A13" s="27"/>
      <c r="B13" s="102" t="s">
        <v>17</v>
      </c>
      <c r="C13" s="103"/>
      <c r="D13" s="23" t="s">
        <v>11</v>
      </c>
      <c r="E13" s="24">
        <v>4149.8455844160007</v>
      </c>
      <c r="F13" s="28"/>
      <c r="G13" s="102" t="s">
        <v>16</v>
      </c>
      <c r="H13" s="103"/>
      <c r="I13" s="23" t="s">
        <v>11</v>
      </c>
      <c r="J13" s="24">
        <v>4294.048712832001</v>
      </c>
      <c r="K13" s="26"/>
      <c r="L13" s="26"/>
      <c r="M13" s="26"/>
      <c r="N13" s="26"/>
    </row>
    <row r="14" spans="1:14" ht="18">
      <c r="A14" s="27"/>
      <c r="B14" s="102" t="s">
        <v>18</v>
      </c>
      <c r="C14" s="103"/>
      <c r="D14" s="23" t="s">
        <v>11</v>
      </c>
      <c r="E14" s="24">
        <v>4346.5056192000002</v>
      </c>
      <c r="F14" s="28"/>
      <c r="G14" s="102" t="s">
        <v>17</v>
      </c>
      <c r="H14" s="103"/>
      <c r="I14" s="23" t="s">
        <v>11</v>
      </c>
      <c r="J14" s="24">
        <v>4538.6163648000002</v>
      </c>
      <c r="K14" s="26"/>
      <c r="L14" s="26"/>
      <c r="M14" s="26"/>
      <c r="N14" s="26"/>
    </row>
    <row r="15" spans="1:14" ht="18">
      <c r="A15" s="27"/>
      <c r="B15" s="29" t="s">
        <v>19</v>
      </c>
      <c r="C15" s="30"/>
      <c r="D15" s="30"/>
      <c r="E15" s="24"/>
      <c r="F15" s="28"/>
      <c r="G15" s="102" t="s">
        <v>20</v>
      </c>
      <c r="H15" s="103"/>
      <c r="I15" s="23" t="s">
        <v>11</v>
      </c>
      <c r="J15" s="24">
        <v>4934.8447776000003</v>
      </c>
      <c r="K15" s="26"/>
      <c r="L15" s="26"/>
      <c r="M15" s="26"/>
      <c r="N15" s="26"/>
    </row>
    <row r="16" spans="1:14" ht="18">
      <c r="A16" s="27"/>
      <c r="B16" s="102" t="s">
        <v>10</v>
      </c>
      <c r="C16" s="103"/>
      <c r="D16" s="23" t="s">
        <v>11</v>
      </c>
      <c r="E16" s="24">
        <v>3654.1064736000008</v>
      </c>
      <c r="F16" s="31"/>
      <c r="G16" s="115" t="s">
        <v>21</v>
      </c>
      <c r="H16" s="116"/>
      <c r="I16" s="116"/>
      <c r="J16" s="117"/>
      <c r="K16" s="32"/>
      <c r="L16" s="32"/>
      <c r="M16" s="32"/>
      <c r="N16" s="32"/>
    </row>
    <row r="17" spans="1:14" ht="18">
      <c r="A17" s="27"/>
      <c r="B17" s="102" t="s">
        <v>12</v>
      </c>
      <c r="C17" s="103"/>
      <c r="D17" s="23" t="s">
        <v>11</v>
      </c>
      <c r="E17" s="24">
        <v>3833.3998303920011</v>
      </c>
      <c r="F17" s="31"/>
      <c r="G17" s="102" t="s">
        <v>10</v>
      </c>
      <c r="H17" s="103"/>
      <c r="I17" s="23" t="s">
        <v>11</v>
      </c>
      <c r="J17" s="24">
        <v>3909.5070370560006</v>
      </c>
      <c r="K17" s="26"/>
      <c r="L17" s="26"/>
      <c r="M17" s="26"/>
      <c r="N17" s="26"/>
    </row>
    <row r="18" spans="1:14" ht="18">
      <c r="A18" s="27"/>
      <c r="B18" s="102" t="s">
        <v>15</v>
      </c>
      <c r="C18" s="103"/>
      <c r="D18" s="23" t="s">
        <v>11</v>
      </c>
      <c r="E18" s="24">
        <v>3902.2495199999998</v>
      </c>
      <c r="F18" s="20"/>
      <c r="G18" s="102" t="s">
        <v>13</v>
      </c>
      <c r="H18" s="103"/>
      <c r="I18" s="23" t="s">
        <v>14</v>
      </c>
      <c r="J18" s="24">
        <v>4078.3510368000007</v>
      </c>
      <c r="K18" s="26"/>
      <c r="L18" s="26"/>
      <c r="M18" s="26"/>
      <c r="N18" s="26"/>
    </row>
    <row r="19" spans="1:14" ht="18">
      <c r="A19" s="27"/>
      <c r="B19" s="102" t="s">
        <v>16</v>
      </c>
      <c r="C19" s="103"/>
      <c r="D19" s="23" t="s">
        <v>11</v>
      </c>
      <c r="E19" s="24">
        <v>4094.3602656000007</v>
      </c>
      <c r="F19" s="28"/>
      <c r="G19" s="102" t="s">
        <v>12</v>
      </c>
      <c r="H19" s="103"/>
      <c r="I19" s="23" t="s">
        <v>11</v>
      </c>
      <c r="J19" s="24">
        <v>4210.4271744000007</v>
      </c>
      <c r="K19" s="26"/>
      <c r="L19" s="26"/>
      <c r="M19" s="26"/>
      <c r="N19" s="26"/>
    </row>
    <row r="20" spans="1:14" ht="18">
      <c r="A20" s="27"/>
      <c r="B20" s="102" t="s">
        <v>17</v>
      </c>
      <c r="C20" s="103"/>
      <c r="D20" s="23" t="s">
        <v>11</v>
      </c>
      <c r="E20" s="24">
        <v>4334.1051373920009</v>
      </c>
      <c r="F20" s="28"/>
      <c r="G20" s="102" t="s">
        <v>15</v>
      </c>
      <c r="H20" s="103"/>
      <c r="I20" s="23" t="s">
        <v>11</v>
      </c>
      <c r="J20" s="24">
        <v>4298.0543552880008</v>
      </c>
      <c r="K20" s="26"/>
      <c r="L20" s="26"/>
      <c r="M20" s="26"/>
      <c r="N20" s="26"/>
    </row>
    <row r="21" spans="1:14" ht="18">
      <c r="A21" s="27"/>
      <c r="B21" s="102" t="s">
        <v>18</v>
      </c>
      <c r="C21" s="103"/>
      <c r="D21" s="23" t="s">
        <v>11</v>
      </c>
      <c r="E21" s="24">
        <v>4558.6279008000001</v>
      </c>
      <c r="F21" s="28"/>
      <c r="G21" s="102" t="s">
        <v>16</v>
      </c>
      <c r="H21" s="103"/>
      <c r="I21" s="23" t="s">
        <v>11</v>
      </c>
      <c r="J21" s="24">
        <v>4538.6163648000002</v>
      </c>
      <c r="K21" s="26"/>
      <c r="L21" s="26"/>
      <c r="M21" s="26"/>
      <c r="N21" s="26"/>
    </row>
    <row r="22" spans="1:14" ht="18">
      <c r="B22" s="29" t="s">
        <v>22</v>
      </c>
      <c r="C22" s="33"/>
      <c r="D22" s="30"/>
      <c r="E22" s="24"/>
      <c r="F22" s="28"/>
      <c r="G22" s="102" t="s">
        <v>17</v>
      </c>
      <c r="H22" s="103"/>
      <c r="I22" s="23" t="s">
        <v>11</v>
      </c>
      <c r="J22" s="24">
        <v>4826.7824832000006</v>
      </c>
      <c r="K22" s="26"/>
      <c r="L22" s="26"/>
      <c r="M22" s="26"/>
      <c r="N22" s="26"/>
    </row>
    <row r="23" spans="1:14" ht="18">
      <c r="B23" s="102" t="s">
        <v>12</v>
      </c>
      <c r="C23" s="103"/>
      <c r="D23" s="23" t="s">
        <v>11</v>
      </c>
      <c r="E23" s="24">
        <v>4295.4762024000011</v>
      </c>
      <c r="F23" s="28"/>
      <c r="G23" s="102" t="s">
        <v>18</v>
      </c>
      <c r="H23" s="103"/>
      <c r="I23" s="23" t="s">
        <v>11</v>
      </c>
      <c r="J23" s="24">
        <v>5054.913993600001</v>
      </c>
      <c r="K23" s="26"/>
      <c r="L23" s="26"/>
      <c r="M23" s="26"/>
      <c r="N23" s="26"/>
    </row>
    <row r="24" spans="1:14" ht="18">
      <c r="B24" s="102" t="s">
        <v>15</v>
      </c>
      <c r="C24" s="103"/>
      <c r="D24" s="23" t="s">
        <v>11</v>
      </c>
      <c r="E24" s="24">
        <v>4398.5356128000003</v>
      </c>
      <c r="F24" s="25"/>
      <c r="G24" s="112" t="s">
        <v>23</v>
      </c>
      <c r="H24" s="113"/>
      <c r="I24" s="113"/>
      <c r="J24" s="114"/>
      <c r="K24" s="34"/>
      <c r="L24" s="34"/>
      <c r="M24" s="34"/>
      <c r="N24" s="34"/>
    </row>
    <row r="25" spans="1:14" ht="18">
      <c r="B25" s="102" t="s">
        <v>16</v>
      </c>
      <c r="C25" s="103"/>
      <c r="D25" s="23" t="s">
        <v>11</v>
      </c>
      <c r="E25" s="24">
        <v>4578.639436800001</v>
      </c>
      <c r="F25" s="25"/>
      <c r="G25" s="102" t="s">
        <v>12</v>
      </c>
      <c r="H25" s="103"/>
      <c r="I25" s="23" t="s">
        <v>11</v>
      </c>
      <c r="J25" s="24">
        <v>4431.0143357280012</v>
      </c>
      <c r="K25" s="26"/>
      <c r="L25" s="26"/>
      <c r="M25" s="26"/>
      <c r="N25" s="26"/>
    </row>
    <row r="26" spans="1:14" ht="18">
      <c r="B26" s="102" t="s">
        <v>17</v>
      </c>
      <c r="C26" s="103"/>
      <c r="D26" s="23" t="s">
        <v>11</v>
      </c>
      <c r="E26" s="24">
        <v>4858.8009407999998</v>
      </c>
      <c r="F26" s="25"/>
      <c r="G26" s="102" t="s">
        <v>15</v>
      </c>
      <c r="H26" s="103"/>
      <c r="I26" s="23" t="s">
        <v>11</v>
      </c>
      <c r="J26" s="24">
        <v>4568</v>
      </c>
      <c r="K26" s="26"/>
      <c r="L26" s="26"/>
      <c r="M26" s="26"/>
      <c r="N26" s="26"/>
    </row>
    <row r="27" spans="1:14" ht="18">
      <c r="B27" s="102" t="s">
        <v>20</v>
      </c>
      <c r="C27" s="103"/>
      <c r="D27" s="23" t="s">
        <v>11</v>
      </c>
      <c r="E27" s="24">
        <v>5190.9924384000014</v>
      </c>
      <c r="F27" s="25"/>
      <c r="G27" s="102" t="s">
        <v>16</v>
      </c>
      <c r="H27" s="103"/>
      <c r="I27" s="23" t="s">
        <v>11</v>
      </c>
      <c r="J27" s="24">
        <v>4925</v>
      </c>
      <c r="K27" s="26"/>
      <c r="L27" s="26"/>
      <c r="M27" s="26"/>
      <c r="N27" s="26"/>
    </row>
    <row r="28" spans="1:14" ht="18">
      <c r="B28" s="29" t="s">
        <v>24</v>
      </c>
      <c r="C28" s="30"/>
      <c r="D28" s="30"/>
      <c r="E28" s="24"/>
      <c r="F28" s="35"/>
      <c r="G28" s="102" t="s">
        <v>17</v>
      </c>
      <c r="H28" s="103"/>
      <c r="I28" s="23" t="s">
        <v>11</v>
      </c>
      <c r="J28" s="24">
        <v>5144</v>
      </c>
      <c r="K28" s="26"/>
      <c r="L28" s="26"/>
      <c r="M28" s="26"/>
      <c r="N28" s="26"/>
    </row>
    <row r="29" spans="1:14" ht="18">
      <c r="B29" s="21" t="s">
        <v>25</v>
      </c>
      <c r="C29" s="22"/>
      <c r="D29" s="23" t="s">
        <v>11</v>
      </c>
      <c r="E29" s="24">
        <v>4586.6440512000008</v>
      </c>
      <c r="F29" s="25"/>
      <c r="G29" s="102" t="s">
        <v>18</v>
      </c>
      <c r="H29" s="103"/>
      <c r="I29" s="23" t="s">
        <v>11</v>
      </c>
      <c r="J29" s="24">
        <v>5364</v>
      </c>
      <c r="K29" s="26"/>
      <c r="L29" s="26"/>
      <c r="M29" s="26"/>
      <c r="N29" s="26"/>
    </row>
    <row r="30" spans="1:14" ht="18">
      <c r="B30" s="102" t="s">
        <v>26</v>
      </c>
      <c r="C30" s="103"/>
      <c r="D30" s="23" t="s">
        <v>11</v>
      </c>
      <c r="E30" s="24">
        <v>4958.8586207999997</v>
      </c>
      <c r="F30" s="25"/>
      <c r="G30" s="112" t="s">
        <v>27</v>
      </c>
      <c r="H30" s="113"/>
      <c r="I30" s="113"/>
      <c r="J30" s="114"/>
      <c r="K30" s="34"/>
      <c r="L30" s="34"/>
      <c r="M30" s="34"/>
      <c r="N30" s="34"/>
    </row>
    <row r="31" spans="1:14" ht="18">
      <c r="B31" s="104" t="s">
        <v>28</v>
      </c>
      <c r="C31" s="105"/>
      <c r="D31" s="23" t="s">
        <v>11</v>
      </c>
      <c r="E31" s="24">
        <v>5583.2185440000003</v>
      </c>
      <c r="F31" s="25"/>
      <c r="G31" s="21" t="s">
        <v>25</v>
      </c>
      <c r="H31" s="22"/>
      <c r="I31" s="23" t="s">
        <v>11</v>
      </c>
      <c r="J31" s="24">
        <v>4872.1419648000001</v>
      </c>
      <c r="K31" s="26"/>
      <c r="L31" s="26"/>
      <c r="M31" s="26"/>
      <c r="N31" s="26"/>
    </row>
    <row r="32" spans="1:14" ht="18">
      <c r="B32" s="104" t="s">
        <v>29</v>
      </c>
      <c r="C32" s="105"/>
      <c r="D32" s="23" t="s">
        <v>11</v>
      </c>
      <c r="E32" s="24">
        <v>5943.4261920000008</v>
      </c>
      <c r="F32" s="25"/>
      <c r="G32" s="102" t="s">
        <v>26</v>
      </c>
      <c r="H32" s="103"/>
      <c r="I32" s="23" t="s">
        <v>11</v>
      </c>
      <c r="J32" s="24">
        <v>5101.6075775999998</v>
      </c>
      <c r="K32" s="26"/>
      <c r="L32" s="26"/>
      <c r="M32" s="26"/>
      <c r="N32" s="26"/>
    </row>
    <row r="33" spans="2:14" ht="18">
      <c r="B33" s="29" t="s">
        <v>30</v>
      </c>
      <c r="C33" s="30"/>
      <c r="D33" s="30"/>
      <c r="E33" s="24"/>
      <c r="F33" s="35"/>
      <c r="G33" s="104" t="s">
        <v>28</v>
      </c>
      <c r="H33" s="105"/>
      <c r="I33" s="23" t="s">
        <v>11</v>
      </c>
      <c r="J33" s="24">
        <v>5765.9905728000003</v>
      </c>
      <c r="K33" s="26"/>
      <c r="L33" s="26"/>
      <c r="M33" s="26"/>
      <c r="N33" s="26"/>
    </row>
    <row r="34" spans="2:14" ht="18">
      <c r="B34" s="102" t="s">
        <v>15</v>
      </c>
      <c r="C34" s="103"/>
      <c r="D34" s="23" t="s">
        <v>11</v>
      </c>
      <c r="E34" s="24">
        <v>4650.6809664000002</v>
      </c>
      <c r="F34" s="25"/>
      <c r="G34" s="104" t="s">
        <v>29</v>
      </c>
      <c r="H34" s="105"/>
      <c r="I34" s="23" t="s">
        <v>11</v>
      </c>
      <c r="J34" s="24">
        <v>6138.2051424000001</v>
      </c>
      <c r="K34" s="26"/>
      <c r="L34" s="26"/>
      <c r="M34" s="26"/>
      <c r="N34" s="26"/>
    </row>
    <row r="35" spans="2:14" ht="18">
      <c r="B35" s="102" t="s">
        <v>31</v>
      </c>
      <c r="C35" s="103"/>
      <c r="D35" s="23" t="s">
        <v>11</v>
      </c>
      <c r="E35" s="24">
        <v>4834.7870976000004</v>
      </c>
      <c r="F35" s="25"/>
      <c r="G35" s="104" t="s">
        <v>32</v>
      </c>
      <c r="H35" s="105"/>
      <c r="I35" s="23" t="s">
        <v>11</v>
      </c>
      <c r="J35" s="24">
        <v>6497.0786880000014</v>
      </c>
      <c r="K35" s="26"/>
      <c r="L35" s="26"/>
      <c r="M35" s="26"/>
      <c r="N35" s="26"/>
    </row>
    <row r="36" spans="2:14" ht="18">
      <c r="B36" s="102" t="s">
        <v>17</v>
      </c>
      <c r="C36" s="103"/>
      <c r="D36" s="23" t="s">
        <v>11</v>
      </c>
      <c r="E36" s="24">
        <v>5054.913993600001</v>
      </c>
      <c r="F36" s="25"/>
      <c r="G36" s="112" t="s">
        <v>33</v>
      </c>
      <c r="H36" s="113"/>
      <c r="I36" s="113"/>
      <c r="J36" s="114"/>
      <c r="K36" s="34"/>
      <c r="L36" s="34"/>
      <c r="M36" s="34"/>
      <c r="N36" s="34"/>
    </row>
    <row r="37" spans="2:14" ht="18">
      <c r="B37" s="102" t="s">
        <v>18</v>
      </c>
      <c r="C37" s="103"/>
      <c r="D37" s="23" t="s">
        <v>11</v>
      </c>
      <c r="E37" s="24">
        <v>5311.0616544000013</v>
      </c>
      <c r="F37" s="25"/>
      <c r="G37" s="102" t="s">
        <v>34</v>
      </c>
      <c r="H37" s="103"/>
      <c r="I37" s="23" t="s">
        <v>11</v>
      </c>
      <c r="J37" s="24">
        <v>5239.0201248000003</v>
      </c>
      <c r="K37" s="26"/>
      <c r="L37" s="26"/>
      <c r="M37" s="26"/>
      <c r="N37" s="26"/>
    </row>
    <row r="38" spans="2:14" ht="19" thickBot="1">
      <c r="B38" s="104" t="s">
        <v>35</v>
      </c>
      <c r="C38" s="105"/>
      <c r="D38" s="23" t="s">
        <v>11</v>
      </c>
      <c r="E38" s="24">
        <v>5962.1036256000007</v>
      </c>
      <c r="F38" s="25"/>
      <c r="G38" s="106" t="s">
        <v>36</v>
      </c>
      <c r="H38" s="107"/>
      <c r="I38" s="36" t="s">
        <v>11</v>
      </c>
      <c r="J38" s="37">
        <v>5407.5528720000002</v>
      </c>
      <c r="K38" s="26"/>
      <c r="L38" s="26"/>
      <c r="M38" s="26"/>
      <c r="N38" s="26"/>
    </row>
    <row r="39" spans="2:14" ht="20" thickTop="1" thickBot="1">
      <c r="B39" s="108" t="s">
        <v>37</v>
      </c>
      <c r="C39" s="109"/>
      <c r="D39" s="36" t="s">
        <v>11</v>
      </c>
      <c r="E39" s="37">
        <v>6479.7353568000008</v>
      </c>
      <c r="F39" s="26"/>
    </row>
    <row r="40" spans="2:14" ht="17" thickTop="1">
      <c r="B40" s="1"/>
      <c r="C40" s="1"/>
      <c r="D40" s="38"/>
      <c r="E40" s="39"/>
      <c r="F40" s="39"/>
      <c r="G40" s="1"/>
      <c r="H40" s="1"/>
      <c r="I40" s="1"/>
    </row>
    <row r="41" spans="2:14">
      <c r="B41" s="40"/>
      <c r="C41" s="1"/>
      <c r="D41" s="1"/>
      <c r="E41" s="41"/>
      <c r="F41" s="41"/>
      <c r="G41" s="1"/>
      <c r="H41" s="1"/>
      <c r="I41" s="1"/>
    </row>
    <row r="42" spans="2:14" ht="20" thickBot="1">
      <c r="B42" s="3"/>
      <c r="C42" s="42" t="s">
        <v>38</v>
      </c>
      <c r="D42" s="42"/>
      <c r="E42" s="43"/>
      <c r="F42" s="43"/>
      <c r="G42" s="1"/>
      <c r="H42" s="44"/>
      <c r="I42" s="1"/>
    </row>
    <row r="43" spans="2:14" ht="17" customHeight="1" thickTop="1">
      <c r="B43" s="110" t="s">
        <v>5</v>
      </c>
      <c r="C43" s="98"/>
      <c r="D43" s="98" t="s">
        <v>6</v>
      </c>
      <c r="E43" s="100" t="s">
        <v>7</v>
      </c>
      <c r="F43" s="9"/>
      <c r="G43" s="110" t="s">
        <v>5</v>
      </c>
      <c r="H43" s="98"/>
      <c r="I43" s="98" t="s">
        <v>6</v>
      </c>
      <c r="J43" s="100" t="s">
        <v>7</v>
      </c>
      <c r="K43" s="9"/>
      <c r="L43" s="9"/>
      <c r="M43" s="9"/>
      <c r="N43" s="9"/>
    </row>
    <row r="44" spans="2:14" ht="17" thickBot="1">
      <c r="B44" s="111"/>
      <c r="C44" s="99"/>
      <c r="D44" s="99"/>
      <c r="E44" s="101"/>
      <c r="F44" s="9"/>
      <c r="G44" s="111"/>
      <c r="H44" s="99"/>
      <c r="I44" s="99"/>
      <c r="J44" s="101"/>
      <c r="K44" s="9"/>
      <c r="L44" s="9"/>
      <c r="M44" s="9"/>
      <c r="N44" s="9"/>
    </row>
    <row r="45" spans="2:14" ht="17" thickTop="1">
      <c r="B45" s="29" t="s">
        <v>39</v>
      </c>
      <c r="C45" s="30"/>
      <c r="D45" s="30"/>
      <c r="E45" s="45"/>
      <c r="F45" s="46"/>
      <c r="G45" s="11" t="s">
        <v>40</v>
      </c>
      <c r="H45" s="12"/>
      <c r="I45" s="13"/>
      <c r="J45" s="14"/>
      <c r="K45" s="47"/>
      <c r="L45" s="47"/>
      <c r="M45" s="47"/>
      <c r="N45" s="47"/>
    </row>
    <row r="46" spans="2:14">
      <c r="B46" s="48" t="s">
        <v>41</v>
      </c>
      <c r="C46" s="49"/>
      <c r="D46" s="13" t="s">
        <v>42</v>
      </c>
      <c r="E46" s="24">
        <v>3462</v>
      </c>
      <c r="F46" s="26"/>
      <c r="G46" s="50" t="s">
        <v>43</v>
      </c>
      <c r="H46" s="51"/>
      <c r="I46" s="13" t="s">
        <v>42</v>
      </c>
      <c r="J46" s="24">
        <v>3204</v>
      </c>
      <c r="K46" s="26"/>
      <c r="L46" s="26"/>
      <c r="M46" s="26"/>
      <c r="N46" s="26"/>
    </row>
    <row r="47" spans="2:14">
      <c r="B47" s="48" t="s">
        <v>44</v>
      </c>
      <c r="C47" s="49"/>
      <c r="D47" s="13" t="s">
        <v>42</v>
      </c>
      <c r="E47" s="24">
        <v>3912</v>
      </c>
      <c r="F47" s="26"/>
      <c r="G47" s="50" t="s">
        <v>45</v>
      </c>
      <c r="H47" s="51"/>
      <c r="I47" s="13" t="s">
        <v>42</v>
      </c>
      <c r="J47" s="24">
        <v>3574</v>
      </c>
      <c r="K47" s="26"/>
      <c r="L47" s="26"/>
      <c r="M47" s="26"/>
      <c r="N47" s="26"/>
    </row>
    <row r="48" spans="2:14">
      <c r="B48" s="48" t="s">
        <v>46</v>
      </c>
      <c r="C48" s="49"/>
      <c r="D48" s="13" t="s">
        <v>42</v>
      </c>
      <c r="E48" s="24">
        <v>4240</v>
      </c>
      <c r="F48" s="26"/>
      <c r="G48" s="50" t="s">
        <v>47</v>
      </c>
      <c r="H48" s="51"/>
      <c r="I48" s="13" t="s">
        <v>42</v>
      </c>
      <c r="J48" s="24">
        <v>3858</v>
      </c>
      <c r="K48" s="26"/>
      <c r="L48" s="26"/>
      <c r="M48" s="26"/>
      <c r="N48" s="26"/>
    </row>
    <row r="49" spans="1:14">
      <c r="B49" s="48" t="s">
        <v>48</v>
      </c>
      <c r="C49" s="49"/>
      <c r="D49" s="13" t="s">
        <v>42</v>
      </c>
      <c r="E49" s="24">
        <v>4870</v>
      </c>
      <c r="F49" s="26"/>
      <c r="G49" s="50" t="s">
        <v>49</v>
      </c>
      <c r="H49" s="51"/>
      <c r="I49" s="13" t="s">
        <v>42</v>
      </c>
      <c r="J49" s="24">
        <v>4333</v>
      </c>
      <c r="K49" s="26"/>
      <c r="L49" s="26"/>
      <c r="M49" s="26"/>
      <c r="N49" s="26"/>
    </row>
    <row r="50" spans="1:14">
      <c r="B50" s="48" t="s">
        <v>50</v>
      </c>
      <c r="C50" s="49"/>
      <c r="D50" s="13" t="s">
        <v>42</v>
      </c>
      <c r="E50" s="24">
        <v>5345</v>
      </c>
      <c r="F50" s="26"/>
      <c r="G50" s="50" t="s">
        <v>51</v>
      </c>
      <c r="H50" s="51"/>
      <c r="I50" s="13" t="s">
        <v>42</v>
      </c>
      <c r="J50" s="24">
        <v>4895</v>
      </c>
      <c r="K50" s="26"/>
      <c r="L50" s="26"/>
      <c r="M50" s="26"/>
      <c r="N50" s="26"/>
    </row>
    <row r="51" spans="1:14" ht="17" thickBot="1">
      <c r="B51" s="29" t="s">
        <v>52</v>
      </c>
      <c r="C51" s="49"/>
      <c r="D51" s="13"/>
      <c r="E51" s="24"/>
      <c r="F51" s="26"/>
      <c r="G51" s="52" t="s">
        <v>56</v>
      </c>
      <c r="H51" s="53"/>
      <c r="I51" s="54" t="s">
        <v>57</v>
      </c>
      <c r="J51" s="37">
        <v>5334</v>
      </c>
      <c r="K51" s="26"/>
      <c r="L51" s="26"/>
      <c r="M51" s="26"/>
      <c r="N51" s="26"/>
    </row>
    <row r="52" spans="1:14" ht="17" thickTop="1">
      <c r="B52" s="48" t="s">
        <v>41</v>
      </c>
      <c r="C52" s="49"/>
      <c r="D52" s="13" t="s">
        <v>42</v>
      </c>
      <c r="E52" s="24">
        <v>3793</v>
      </c>
      <c r="F52" s="26"/>
      <c r="G52" s="1"/>
      <c r="H52" s="1"/>
      <c r="I52" s="1"/>
    </row>
    <row r="53" spans="1:14">
      <c r="B53" s="48" t="s">
        <v>44</v>
      </c>
      <c r="C53" s="49"/>
      <c r="D53" s="13" t="s">
        <v>42</v>
      </c>
      <c r="E53" s="24">
        <v>4240</v>
      </c>
      <c r="F53" s="26"/>
      <c r="G53" s="1"/>
      <c r="H53" s="1"/>
      <c r="I53" s="1"/>
    </row>
    <row r="54" spans="1:14">
      <c r="B54" s="48" t="s">
        <v>46</v>
      </c>
      <c r="C54" s="49"/>
      <c r="D54" s="13" t="s">
        <v>42</v>
      </c>
      <c r="E54" s="24">
        <v>4431</v>
      </c>
      <c r="F54" s="26"/>
      <c r="G54" s="1"/>
      <c r="H54" s="1"/>
      <c r="I54" s="1"/>
    </row>
    <row r="55" spans="1:14">
      <c r="B55" s="48" t="s">
        <v>48</v>
      </c>
      <c r="C55" s="49"/>
      <c r="D55" s="13" t="s">
        <v>42</v>
      </c>
      <c r="E55" s="24">
        <v>5007</v>
      </c>
      <c r="F55" s="26"/>
      <c r="G55" s="1"/>
      <c r="H55" s="1"/>
      <c r="I55" s="1"/>
    </row>
    <row r="56" spans="1:14" ht="17" thickBot="1">
      <c r="B56" s="56" t="s">
        <v>50</v>
      </c>
      <c r="C56" s="57"/>
      <c r="D56" s="54" t="s">
        <v>42</v>
      </c>
      <c r="E56" s="37">
        <v>5604</v>
      </c>
      <c r="F56" s="26"/>
      <c r="G56" s="1"/>
      <c r="H56" s="1"/>
      <c r="I56" s="1"/>
    </row>
    <row r="57" spans="1:14" ht="17" thickTop="1"/>
    <row r="58" spans="1:14">
      <c r="B58" s="4" t="s">
        <v>53</v>
      </c>
      <c r="C58" s="58"/>
      <c r="D58" s="58"/>
      <c r="E58" s="58"/>
      <c r="F58" s="58"/>
      <c r="G58" s="58"/>
      <c r="H58" s="58"/>
      <c r="I58" s="55"/>
    </row>
    <row r="59" spans="1:14" ht="27" thickBot="1">
      <c r="B59" s="59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</row>
    <row r="60" spans="1:14" ht="17" thickTop="1">
      <c r="A60" s="61" t="s">
        <v>54</v>
      </c>
      <c r="B60" s="62" t="s">
        <v>55</v>
      </c>
      <c r="C60" s="63" t="s">
        <v>54</v>
      </c>
      <c r="D60" s="62" t="s">
        <v>55</v>
      </c>
      <c r="E60" s="63" t="s">
        <v>54</v>
      </c>
      <c r="F60" s="64" t="s">
        <v>55</v>
      </c>
      <c r="G60" s="63" t="s">
        <v>54</v>
      </c>
      <c r="H60" s="62" t="s">
        <v>55</v>
      </c>
      <c r="I60" s="63" t="s">
        <v>54</v>
      </c>
      <c r="J60" s="62" t="s">
        <v>55</v>
      </c>
      <c r="K60" s="63" t="s">
        <v>54</v>
      </c>
      <c r="L60" s="62" t="s">
        <v>55</v>
      </c>
      <c r="M60" s="63" t="s">
        <v>54</v>
      </c>
      <c r="N60" s="65" t="s">
        <v>55</v>
      </c>
    </row>
    <row r="61" spans="1:14">
      <c r="A61" s="66">
        <v>1</v>
      </c>
      <c r="B61" s="67">
        <v>401.50000000000006</v>
      </c>
      <c r="C61" s="68">
        <v>11</v>
      </c>
      <c r="D61" s="67">
        <v>530.75</v>
      </c>
      <c r="E61" s="68">
        <v>21</v>
      </c>
      <c r="F61" s="67">
        <v>668.25</v>
      </c>
      <c r="G61" s="68">
        <v>31</v>
      </c>
      <c r="H61" s="67">
        <v>814</v>
      </c>
      <c r="I61" s="68">
        <v>41</v>
      </c>
      <c r="J61" s="67">
        <v>958.375</v>
      </c>
      <c r="K61" s="68">
        <v>51</v>
      </c>
      <c r="L61" s="67">
        <v>1112</v>
      </c>
      <c r="M61" s="68">
        <v>61</v>
      </c>
      <c r="N61" s="69">
        <v>1330</v>
      </c>
    </row>
    <row r="62" spans="1:14">
      <c r="A62" s="66">
        <v>2</v>
      </c>
      <c r="B62" s="67">
        <v>413.875</v>
      </c>
      <c r="C62" s="68">
        <v>12</v>
      </c>
      <c r="D62" s="67">
        <v>543.12500000000011</v>
      </c>
      <c r="E62" s="68">
        <v>22</v>
      </c>
      <c r="F62" s="67">
        <v>683.375</v>
      </c>
      <c r="G62" s="68">
        <v>32</v>
      </c>
      <c r="H62" s="67">
        <v>827.75</v>
      </c>
      <c r="I62" s="68">
        <v>42</v>
      </c>
      <c r="J62" s="67">
        <v>973.50000000000011</v>
      </c>
      <c r="K62" s="68">
        <v>52</v>
      </c>
      <c r="L62" s="67">
        <v>1133</v>
      </c>
      <c r="M62" s="68">
        <v>62</v>
      </c>
      <c r="N62" s="69">
        <v>1355</v>
      </c>
    </row>
    <row r="63" spans="1:14">
      <c r="A63" s="66">
        <v>3</v>
      </c>
      <c r="B63" s="67">
        <v>427.625</v>
      </c>
      <c r="C63" s="68">
        <v>13</v>
      </c>
      <c r="D63" s="67">
        <v>555.5</v>
      </c>
      <c r="E63" s="68">
        <v>23</v>
      </c>
      <c r="F63" s="67">
        <v>697.125</v>
      </c>
      <c r="G63" s="68">
        <v>33</v>
      </c>
      <c r="H63" s="67">
        <v>842.87500000000011</v>
      </c>
      <c r="I63" s="68">
        <v>43</v>
      </c>
      <c r="J63" s="67">
        <v>987.25000000000011</v>
      </c>
      <c r="K63" s="68">
        <v>53</v>
      </c>
      <c r="L63" s="67">
        <v>1154</v>
      </c>
      <c r="M63" s="68">
        <v>63</v>
      </c>
      <c r="N63" s="69">
        <v>1373</v>
      </c>
    </row>
    <row r="64" spans="1:14">
      <c r="A64" s="66">
        <v>4</v>
      </c>
      <c r="B64" s="67">
        <v>440</v>
      </c>
      <c r="C64" s="68">
        <v>14</v>
      </c>
      <c r="D64" s="67">
        <v>569.25</v>
      </c>
      <c r="E64" s="68">
        <v>24</v>
      </c>
      <c r="F64" s="67">
        <v>712.25000000000011</v>
      </c>
      <c r="G64" s="68">
        <v>34</v>
      </c>
      <c r="H64" s="67">
        <v>856.62500000000011</v>
      </c>
      <c r="I64" s="68">
        <v>44</v>
      </c>
      <c r="J64" s="67">
        <v>1002.3750000000001</v>
      </c>
      <c r="K64" s="68">
        <v>54</v>
      </c>
      <c r="L64" s="67">
        <v>1177</v>
      </c>
      <c r="M64" s="68">
        <v>64</v>
      </c>
      <c r="N64" s="69">
        <v>1395</v>
      </c>
    </row>
    <row r="65" spans="1:14">
      <c r="A65" s="66">
        <v>5</v>
      </c>
      <c r="B65" s="67">
        <v>453.75000000000006</v>
      </c>
      <c r="C65" s="68">
        <v>15</v>
      </c>
      <c r="D65" s="67">
        <v>581.625</v>
      </c>
      <c r="E65" s="68">
        <v>25</v>
      </c>
      <c r="F65" s="67">
        <v>727.37500000000011</v>
      </c>
      <c r="G65" s="68">
        <v>35</v>
      </c>
      <c r="H65" s="67">
        <v>871.75000000000011</v>
      </c>
      <c r="I65" s="68">
        <v>45</v>
      </c>
      <c r="J65" s="67">
        <v>1017.5000000000001</v>
      </c>
      <c r="K65" s="68">
        <v>55</v>
      </c>
      <c r="L65" s="67">
        <v>1199</v>
      </c>
      <c r="M65" s="68">
        <v>65</v>
      </c>
      <c r="N65" s="69">
        <v>1418</v>
      </c>
    </row>
    <row r="66" spans="1:14">
      <c r="A66" s="66">
        <v>6</v>
      </c>
      <c r="B66" s="67">
        <v>466.12500000000006</v>
      </c>
      <c r="C66" s="68">
        <v>16</v>
      </c>
      <c r="D66" s="67">
        <v>596.75</v>
      </c>
      <c r="E66" s="68">
        <v>26</v>
      </c>
      <c r="F66" s="67">
        <v>741.12500000000011</v>
      </c>
      <c r="G66" s="68">
        <v>36</v>
      </c>
      <c r="H66" s="67">
        <v>885.50000000000011</v>
      </c>
      <c r="I66" s="68">
        <v>46</v>
      </c>
      <c r="J66" s="67">
        <v>1031.2500000000002</v>
      </c>
      <c r="K66" s="68">
        <v>56</v>
      </c>
      <c r="L66" s="67">
        <v>1220</v>
      </c>
      <c r="M66" s="68">
        <v>66</v>
      </c>
      <c r="N66" s="69">
        <v>1439</v>
      </c>
    </row>
    <row r="67" spans="1:14">
      <c r="A67" s="66">
        <v>7</v>
      </c>
      <c r="B67" s="67">
        <v>478.5</v>
      </c>
      <c r="C67" s="68">
        <v>17</v>
      </c>
      <c r="D67" s="67">
        <v>610.5</v>
      </c>
      <c r="E67" s="68">
        <v>27</v>
      </c>
      <c r="F67" s="67">
        <v>756.25</v>
      </c>
      <c r="G67" s="68">
        <v>37</v>
      </c>
      <c r="H67" s="67">
        <v>900.62500000000011</v>
      </c>
      <c r="I67" s="68">
        <v>47</v>
      </c>
      <c r="J67" s="67">
        <v>1045.0000000000002</v>
      </c>
      <c r="K67" s="68">
        <v>57</v>
      </c>
      <c r="L67" s="67">
        <v>1243</v>
      </c>
      <c r="M67" s="68">
        <v>67</v>
      </c>
      <c r="N67" s="69">
        <v>1462</v>
      </c>
    </row>
    <row r="68" spans="1:14">
      <c r="A68" s="66">
        <v>8</v>
      </c>
      <c r="B68" s="67">
        <v>492.25</v>
      </c>
      <c r="C68" s="68">
        <v>18</v>
      </c>
      <c r="D68" s="67">
        <v>627</v>
      </c>
      <c r="E68" s="68">
        <v>28</v>
      </c>
      <c r="F68" s="67">
        <v>771.375</v>
      </c>
      <c r="G68" s="68">
        <v>38</v>
      </c>
      <c r="H68" s="67">
        <v>914.37500000000011</v>
      </c>
      <c r="I68" s="68">
        <v>48</v>
      </c>
      <c r="J68" s="67">
        <v>1060.125</v>
      </c>
      <c r="K68" s="68">
        <v>58</v>
      </c>
      <c r="L68" s="67">
        <v>1265</v>
      </c>
      <c r="M68" s="68">
        <v>68</v>
      </c>
      <c r="N68" s="69">
        <v>1483</v>
      </c>
    </row>
    <row r="69" spans="1:14">
      <c r="A69" s="66">
        <v>9</v>
      </c>
      <c r="B69" s="67">
        <v>506</v>
      </c>
      <c r="C69" s="68">
        <v>19</v>
      </c>
      <c r="D69" s="67">
        <v>639.37500000000011</v>
      </c>
      <c r="E69" s="68">
        <v>29</v>
      </c>
      <c r="F69" s="67">
        <v>785.125</v>
      </c>
      <c r="G69" s="68">
        <v>39</v>
      </c>
      <c r="H69" s="67">
        <v>929.5</v>
      </c>
      <c r="I69" s="68">
        <v>49</v>
      </c>
      <c r="J69" s="67">
        <v>1075.25</v>
      </c>
      <c r="K69" s="68">
        <v>59</v>
      </c>
      <c r="L69" s="67">
        <v>1287</v>
      </c>
      <c r="M69" s="68">
        <v>69</v>
      </c>
      <c r="N69" s="69">
        <v>1505</v>
      </c>
    </row>
    <row r="70" spans="1:14" ht="17" thickBot="1">
      <c r="A70" s="70">
        <v>10</v>
      </c>
      <c r="B70" s="71">
        <v>517</v>
      </c>
      <c r="C70" s="72">
        <v>20</v>
      </c>
      <c r="D70" s="71">
        <v>654.5</v>
      </c>
      <c r="E70" s="72">
        <v>30</v>
      </c>
      <c r="F70" s="71">
        <v>798.875</v>
      </c>
      <c r="G70" s="72">
        <v>40</v>
      </c>
      <c r="H70" s="71">
        <v>943.25</v>
      </c>
      <c r="I70" s="72">
        <v>50</v>
      </c>
      <c r="J70" s="71">
        <v>1089</v>
      </c>
      <c r="K70" s="72">
        <v>60</v>
      </c>
      <c r="L70" s="71">
        <v>1308</v>
      </c>
      <c r="M70" s="72">
        <v>70</v>
      </c>
      <c r="N70" s="73">
        <v>1527</v>
      </c>
    </row>
    <row r="71" spans="1:14" ht="17" thickTop="1"/>
    <row r="72" spans="1:14" ht="17" thickBot="1"/>
    <row r="73" spans="1:14" ht="21" thickTop="1" thickBot="1">
      <c r="A73" s="74"/>
      <c r="B73" s="75" t="s">
        <v>58</v>
      </c>
      <c r="C73" s="76"/>
      <c r="D73" s="77" t="s">
        <v>59</v>
      </c>
      <c r="E73" s="76"/>
      <c r="F73" s="77"/>
      <c r="G73" s="78"/>
      <c r="H73" s="79"/>
      <c r="I73" s="80"/>
      <c r="J73" s="81"/>
    </row>
    <row r="74" spans="1:14">
      <c r="A74" s="82"/>
      <c r="B74" s="83" t="s">
        <v>54</v>
      </c>
      <c r="C74" s="84" t="s">
        <v>55</v>
      </c>
      <c r="D74" s="85" t="s">
        <v>54</v>
      </c>
      <c r="E74" s="84" t="s">
        <v>55</v>
      </c>
      <c r="F74" s="85" t="s">
        <v>54</v>
      </c>
      <c r="G74" s="84" t="s">
        <v>55</v>
      </c>
      <c r="H74" s="85" t="s">
        <v>54</v>
      </c>
      <c r="I74" s="86" t="s">
        <v>55</v>
      </c>
      <c r="J74" s="87"/>
    </row>
    <row r="75" spans="1:14">
      <c r="A75" s="82"/>
      <c r="B75" s="88" t="s">
        <v>60</v>
      </c>
      <c r="C75" s="67">
        <v>2200</v>
      </c>
      <c r="D75" s="89" t="s">
        <v>61</v>
      </c>
      <c r="E75" s="67">
        <v>4300</v>
      </c>
      <c r="F75" s="89" t="s">
        <v>62</v>
      </c>
      <c r="G75" s="67">
        <v>6500</v>
      </c>
      <c r="H75" s="89" t="s">
        <v>63</v>
      </c>
      <c r="I75" s="90">
        <v>9000</v>
      </c>
      <c r="J75" s="87"/>
    </row>
    <row r="76" spans="1:14">
      <c r="A76" s="82"/>
      <c r="B76" s="88" t="s">
        <v>64</v>
      </c>
      <c r="C76" s="67">
        <v>2700</v>
      </c>
      <c r="D76" s="89" t="s">
        <v>65</v>
      </c>
      <c r="E76" s="67">
        <v>4850</v>
      </c>
      <c r="F76" s="89" t="s">
        <v>66</v>
      </c>
      <c r="G76" s="67">
        <v>7100</v>
      </c>
      <c r="H76" s="89" t="s">
        <v>67</v>
      </c>
      <c r="I76" s="90">
        <v>9700</v>
      </c>
      <c r="J76" s="87"/>
    </row>
    <row r="77" spans="1:14">
      <c r="A77" s="82"/>
      <c r="B77" s="88" t="s">
        <v>68</v>
      </c>
      <c r="C77" s="67">
        <v>3200</v>
      </c>
      <c r="D77" s="89" t="s">
        <v>69</v>
      </c>
      <c r="E77" s="67">
        <v>5350</v>
      </c>
      <c r="F77" s="89" t="s">
        <v>70</v>
      </c>
      <c r="G77" s="67">
        <v>7700</v>
      </c>
      <c r="H77" s="89" t="s">
        <v>71</v>
      </c>
      <c r="I77" s="90">
        <v>10400</v>
      </c>
      <c r="J77" s="87"/>
    </row>
    <row r="78" spans="1:14" ht="17" thickBot="1">
      <c r="A78" s="82"/>
      <c r="B78" s="91" t="s">
        <v>72</v>
      </c>
      <c r="C78" s="92">
        <v>3750</v>
      </c>
      <c r="D78" s="93" t="s">
        <v>73</v>
      </c>
      <c r="E78" s="92">
        <v>5900</v>
      </c>
      <c r="F78" s="93" t="s">
        <v>74</v>
      </c>
      <c r="G78" s="92">
        <v>8300</v>
      </c>
      <c r="H78" s="93" t="s">
        <v>75</v>
      </c>
      <c r="I78" s="94">
        <v>11100</v>
      </c>
      <c r="J78" s="87"/>
    </row>
    <row r="79" spans="1:14" ht="17" thickBot="1">
      <c r="A79" s="95"/>
      <c r="B79" s="96"/>
      <c r="C79" s="96"/>
      <c r="D79" s="96"/>
      <c r="E79" s="96"/>
      <c r="F79" s="96"/>
      <c r="G79" s="96"/>
      <c r="H79" s="96"/>
      <c r="I79" s="96"/>
      <c r="J79" s="97"/>
    </row>
    <row r="80" spans="1:14" ht="17" thickTop="1"/>
    <row r="82" spans="1:10" ht="17" thickBot="1"/>
    <row r="83" spans="1:10" ht="21" thickTop="1" thickBot="1">
      <c r="A83" s="74"/>
      <c r="B83" s="75" t="str">
        <f>B73</f>
        <v>з 23.3.26р</v>
      </c>
      <c r="C83" s="76"/>
      <c r="D83" s="77" t="s">
        <v>76</v>
      </c>
      <c r="E83" s="76"/>
      <c r="F83" s="77"/>
      <c r="G83" s="78"/>
      <c r="H83" s="79"/>
      <c r="I83" s="80"/>
      <c r="J83" s="81"/>
    </row>
    <row r="84" spans="1:10">
      <c r="A84" s="82"/>
      <c r="B84" s="83" t="s">
        <v>54</v>
      </c>
      <c r="C84" s="84" t="s">
        <v>55</v>
      </c>
      <c r="D84" s="85" t="s">
        <v>54</v>
      </c>
      <c r="E84" s="84" t="s">
        <v>55</v>
      </c>
      <c r="F84" s="85" t="s">
        <v>54</v>
      </c>
      <c r="G84" s="84" t="s">
        <v>55</v>
      </c>
      <c r="H84" s="85" t="s">
        <v>54</v>
      </c>
      <c r="I84" s="86" t="s">
        <v>55</v>
      </c>
      <c r="J84" s="87"/>
    </row>
    <row r="85" spans="1:10">
      <c r="A85" s="82"/>
      <c r="B85" s="88" t="s">
        <v>60</v>
      </c>
      <c r="C85" s="67">
        <f>3250+300</f>
        <v>3550</v>
      </c>
      <c r="D85" s="89" t="s">
        <v>61</v>
      </c>
      <c r="E85" s="67">
        <f>6150+500</f>
        <v>6650</v>
      </c>
      <c r="F85" s="89" t="s">
        <v>62</v>
      </c>
      <c r="G85" s="67">
        <f>10050+750</f>
        <v>10800</v>
      </c>
      <c r="H85" s="89" t="s">
        <v>63</v>
      </c>
      <c r="I85" s="90">
        <f>14000+950</f>
        <v>14950</v>
      </c>
      <c r="J85" s="87"/>
    </row>
    <row r="86" spans="1:10">
      <c r="A86" s="82"/>
      <c r="B86" s="88" t="s">
        <v>64</v>
      </c>
      <c r="C86" s="67">
        <f>3800+350</f>
        <v>4150</v>
      </c>
      <c r="D86" s="89" t="s">
        <v>65</v>
      </c>
      <c r="E86" s="67">
        <f>7050+550</f>
        <v>7600</v>
      </c>
      <c r="F86" s="89" t="s">
        <v>66</v>
      </c>
      <c r="G86" s="67">
        <f>11150+800</f>
        <v>11950</v>
      </c>
      <c r="H86" s="89" t="s">
        <v>67</v>
      </c>
      <c r="I86" s="90">
        <f>15000+1000</f>
        <v>16000</v>
      </c>
      <c r="J86" s="87"/>
    </row>
    <row r="87" spans="1:10">
      <c r="A87" s="82"/>
      <c r="B87" s="88" t="s">
        <v>68</v>
      </c>
      <c r="C87" s="67">
        <f>4500+400</f>
        <v>4900</v>
      </c>
      <c r="D87" s="89" t="s">
        <v>69</v>
      </c>
      <c r="E87" s="67">
        <f>8100+600</f>
        <v>8700</v>
      </c>
      <c r="F87" s="89" t="s">
        <v>70</v>
      </c>
      <c r="G87" s="67">
        <f>12000+850</f>
        <v>12850</v>
      </c>
      <c r="H87" s="89" t="s">
        <v>71</v>
      </c>
      <c r="I87" s="90">
        <f>16000+1000</f>
        <v>17000</v>
      </c>
      <c r="J87" s="87"/>
    </row>
    <row r="88" spans="1:10" ht="17" thickBot="1">
      <c r="A88" s="82"/>
      <c r="B88" s="91" t="s">
        <v>72</v>
      </c>
      <c r="C88" s="92">
        <f>5100+450</f>
        <v>5550</v>
      </c>
      <c r="D88" s="93" t="s">
        <v>73</v>
      </c>
      <c r="E88" s="92">
        <f>9150+700</f>
        <v>9850</v>
      </c>
      <c r="F88" s="93" t="s">
        <v>74</v>
      </c>
      <c r="G88" s="92">
        <f>13000+900</f>
        <v>13900</v>
      </c>
      <c r="H88" s="93" t="s">
        <v>75</v>
      </c>
      <c r="I88" s="94">
        <f>17000+1000</f>
        <v>18000</v>
      </c>
      <c r="J88" s="87"/>
    </row>
    <row r="89" spans="1:10" ht="17" thickBot="1">
      <c r="A89" s="95"/>
      <c r="B89" s="96"/>
      <c r="C89" s="96"/>
      <c r="D89" s="96"/>
      <c r="E89" s="96"/>
      <c r="F89" s="96"/>
      <c r="G89" s="96"/>
      <c r="H89" s="96"/>
      <c r="I89" s="96"/>
      <c r="J89" s="97"/>
    </row>
    <row r="90" spans="1:10" ht="17" thickTop="1"/>
  </sheetData>
  <mergeCells count="67">
    <mergeCell ref="J6:J7"/>
    <mergeCell ref="B6:C7"/>
    <mergeCell ref="D6:D7"/>
    <mergeCell ref="E6:E7"/>
    <mergeCell ref="G6:H7"/>
    <mergeCell ref="I6:I7"/>
    <mergeCell ref="B9:C9"/>
    <mergeCell ref="G9:H9"/>
    <mergeCell ref="B10:C10"/>
    <mergeCell ref="G10:H10"/>
    <mergeCell ref="B11:C11"/>
    <mergeCell ref="G11:H11"/>
    <mergeCell ref="B18:C18"/>
    <mergeCell ref="G18:H18"/>
    <mergeCell ref="B12:C12"/>
    <mergeCell ref="G12:H12"/>
    <mergeCell ref="B13:C13"/>
    <mergeCell ref="G13:H13"/>
    <mergeCell ref="B14:C14"/>
    <mergeCell ref="G14:H14"/>
    <mergeCell ref="G15:H15"/>
    <mergeCell ref="B16:C16"/>
    <mergeCell ref="G16:J16"/>
    <mergeCell ref="B17:C17"/>
    <mergeCell ref="G17:H17"/>
    <mergeCell ref="B25:C25"/>
    <mergeCell ref="G25:H25"/>
    <mergeCell ref="B19:C19"/>
    <mergeCell ref="G19:H19"/>
    <mergeCell ref="B20:C20"/>
    <mergeCell ref="G20:H20"/>
    <mergeCell ref="B21:C21"/>
    <mergeCell ref="G21:H21"/>
    <mergeCell ref="G22:H22"/>
    <mergeCell ref="B23:C23"/>
    <mergeCell ref="G23:H23"/>
    <mergeCell ref="B24:C24"/>
    <mergeCell ref="G24:J24"/>
    <mergeCell ref="G33:H33"/>
    <mergeCell ref="B26:C26"/>
    <mergeCell ref="G26:H26"/>
    <mergeCell ref="B27:C27"/>
    <mergeCell ref="G27:H27"/>
    <mergeCell ref="G28:H28"/>
    <mergeCell ref="G29:H29"/>
    <mergeCell ref="B30:C30"/>
    <mergeCell ref="G30:J30"/>
    <mergeCell ref="B31:C31"/>
    <mergeCell ref="B32:C32"/>
    <mergeCell ref="G32:H32"/>
    <mergeCell ref="B34:C34"/>
    <mergeCell ref="G34:H34"/>
    <mergeCell ref="B35:C35"/>
    <mergeCell ref="G35:H35"/>
    <mergeCell ref="B36:C36"/>
    <mergeCell ref="G36:J36"/>
    <mergeCell ref="I43:I44"/>
    <mergeCell ref="J43:J44"/>
    <mergeCell ref="B37:C37"/>
    <mergeCell ref="G37:H37"/>
    <mergeCell ref="B38:C38"/>
    <mergeCell ref="G38:H38"/>
    <mergeCell ref="B39:C39"/>
    <mergeCell ref="B43:C44"/>
    <mergeCell ref="D43:D44"/>
    <mergeCell ref="E43:E44"/>
    <mergeCell ref="G43:H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2026-03-20T13:41:27Z</dcterms:created>
  <dcterms:modified xsi:type="dcterms:W3CDTF">2026-03-26T07:29:21Z</dcterms:modified>
</cp:coreProperties>
</file>